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ndenzettel" sheetId="1" state="visible" r:id="rId1"/>
    <sheet xmlns:r="http://schemas.openxmlformats.org/officeDocument/2006/relationships" name="Hinweise" sheetId="2" state="visible" r:id="rId2"/>
  </sheets>
  <definedNames>
    <definedName name="_xlnm.Print_Titles" localSheetId="0">'Stundenzettel'!$8:$8</definedName>
    <definedName name="_xlnm.Print_Area" localSheetId="0">'Stundenzettel'!$A$1:$L$47</definedName>
  </definedNames>
  <calcPr calcId="124519" fullCalcOnLoad="1"/>
</workbook>
</file>

<file path=xl/styles.xml><?xml version="1.0" encoding="utf-8"?>
<styleSheet xmlns="http://schemas.openxmlformats.org/spreadsheetml/2006/main">
  <numFmts count="4">
    <numFmt numFmtId="164" formatCode="dd.mm.yy"/>
    <numFmt numFmtId="165" formatCode="ddd"/>
    <numFmt numFmtId="166" formatCode="hh:mm"/>
    <numFmt numFmtId="167" formatCode="+0.00;-0.00;0.00"/>
  </numFmts>
  <fonts count="11">
    <font>
      <name val="Calibri"/>
      <family val="2"/>
      <color theme="1"/>
      <sz val="11"/>
      <scheme val="minor"/>
    </font>
    <font>
      <name val="Calibri"/>
      <b val="1"/>
      <color rgb="00202757"/>
      <sz val="16"/>
    </font>
    <font>
      <name val="Calibri"/>
      <b val="1"/>
      <color rgb="00074EB9"/>
      <sz val="11"/>
    </font>
    <font>
      <name val="Calibri"/>
      <color rgb="005B6478"/>
      <sz val="9"/>
    </font>
    <font>
      <name val="Calibri"/>
      <color rgb="001C2333"/>
      <sz val="10"/>
    </font>
    <font>
      <name val="Calibri"/>
      <b val="1"/>
      <color rgb="00FFFFFF"/>
      <sz val="9"/>
    </font>
    <font>
      <name val="Calibri"/>
      <b val="1"/>
      <color rgb="00202757"/>
      <sz val="10"/>
    </font>
    <font>
      <name val="Calibri"/>
      <color rgb="005B6478"/>
      <sz val="8"/>
    </font>
    <font>
      <name val="Calibri"/>
      <color rgb="00074EB9"/>
      <sz val="8"/>
    </font>
    <font>
      <name val="Calibri"/>
      <b val="1"/>
      <color rgb="00202757"/>
      <sz val="12"/>
    </font>
    <font>
      <name val="Calibri"/>
      <b val="1"/>
      <color rgb="00074EB9"/>
      <sz val="10"/>
      <u val="single"/>
    </font>
  </fonts>
  <fills count="5">
    <fill>
      <patternFill/>
    </fill>
    <fill>
      <patternFill patternType="gray125"/>
    </fill>
    <fill>
      <patternFill patternType="solid">
        <fgColor rgb="00FFFFFF"/>
      </patternFill>
    </fill>
    <fill>
      <patternFill patternType="solid">
        <fgColor rgb="00202757"/>
      </patternFill>
    </fill>
    <fill>
      <patternFill patternType="solid">
        <fgColor rgb="00EEF3FC"/>
      </patternFill>
    </fill>
  </fills>
  <borders count="6">
    <border>
      <left/>
      <right/>
      <top/>
      <bottom/>
      <diagonal/>
    </border>
    <border>
      <left style="thin">
        <color rgb="00C9D3E6"/>
      </left>
      <right style="thin">
        <color rgb="00C9D3E6"/>
      </right>
      <top style="thin">
        <color rgb="00C9D3E6"/>
      </top>
      <bottom style="thin">
        <color rgb="00C9D3E6"/>
      </bottom>
    </border>
    <border>
      <left/>
      <right/>
      <top style="thin">
        <color rgb="00C9D3E6"/>
      </top>
      <bottom/>
      <diagonal/>
    </border>
    <border>
      <left/>
      <right style="thin">
        <color rgb="00C9D3E6"/>
      </right>
      <top style="thin">
        <color rgb="00C9D3E6"/>
      </top>
      <bottom/>
      <diagonal/>
    </border>
    <border>
      <left/>
      <right style="thin">
        <color rgb="00C9D3E6"/>
      </right>
      <top style="thin">
        <color rgb="00C9D3E6"/>
      </top>
      <bottom style="thin">
        <color rgb="00C9D3E6"/>
      </bottom>
      <diagonal/>
    </border>
    <border>
      <bottom style="thin">
        <color rgb="00202757"/>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applyAlignment="1" pivotButton="0" quotePrefix="0" xfId="0">
      <alignment horizontal="right" vertical="center"/>
    </xf>
    <xf numFmtId="0" fontId="3" fillId="0" borderId="0" pivotButton="0" quotePrefix="0" xfId="0"/>
    <xf numFmtId="0" fontId="4" fillId="2" borderId="1" applyAlignment="1" applyProtection="1" pivotButton="0" quotePrefix="0" xfId="0">
      <alignment horizontal="left" vertical="center" wrapText="1"/>
      <protection locked="0" hidden="0"/>
    </xf>
    <xf numFmtId="0" fontId="4" fillId="0" borderId="1" applyAlignment="1" applyProtection="1" pivotButton="0" quotePrefix="0" xfId="0">
      <alignment horizontal="center" vertical="center" wrapText="1"/>
      <protection locked="0" hidden="0"/>
    </xf>
    <xf numFmtId="0" fontId="0" fillId="0" borderId="1" applyProtection="1" pivotButton="0" quotePrefix="0" xfId="0">
      <protection locked="0" hidden="0"/>
    </xf>
    <xf numFmtId="0" fontId="5" fillId="3" borderId="1" applyAlignment="1" pivotButton="0" quotePrefix="0" xfId="0">
      <alignment horizontal="center" vertical="center" wrapText="1"/>
    </xf>
    <xf numFmtId="0" fontId="4" fillId="4" borderId="1" applyAlignment="1" pivotButton="0" quotePrefix="0" xfId="0">
      <alignment horizontal="center" vertical="center" wrapText="1"/>
    </xf>
    <xf numFmtId="164" fontId="4" fillId="4" borderId="1" applyAlignment="1" pivotButton="0" quotePrefix="0" xfId="0">
      <alignment horizontal="center" vertical="center" wrapText="1"/>
    </xf>
    <xf numFmtId="165" fontId="4" fillId="4" borderId="1" applyAlignment="1" pivotButton="0" quotePrefix="0" xfId="0">
      <alignment horizontal="center" vertical="center" wrapText="1"/>
    </xf>
    <xf numFmtId="166" fontId="4" fillId="0" borderId="1" applyAlignment="1" applyProtection="1" pivotButton="0" quotePrefix="0" xfId="0">
      <alignment horizontal="center" vertical="center" wrapText="1"/>
      <protection locked="0" hidden="0"/>
    </xf>
    <xf numFmtId="2" fontId="4" fillId="4" borderId="1" applyAlignment="1" pivotButton="0" quotePrefix="0" xfId="0">
      <alignment horizontal="center" vertical="center" wrapText="1"/>
    </xf>
    <xf numFmtId="2" fontId="4" fillId="0" borderId="1" applyAlignment="1" applyProtection="1" pivotButton="0" quotePrefix="0" xfId="0">
      <alignment horizontal="center" vertical="center" wrapText="1"/>
      <protection locked="0" hidden="0"/>
    </xf>
    <xf numFmtId="0" fontId="4" fillId="0" borderId="1" applyAlignment="1" applyProtection="1" pivotButton="0" quotePrefix="0" xfId="0">
      <alignment horizontal="left" vertical="center" wrapText="1"/>
      <protection locked="0" hidden="0"/>
    </xf>
    <xf numFmtId="0" fontId="6" fillId="4" borderId="1" applyAlignment="1" pivotButton="0" quotePrefix="0" xfId="0">
      <alignment horizontal="center" vertical="center" wrapText="1"/>
    </xf>
    <xf numFmtId="2" fontId="6" fillId="4" borderId="1" applyAlignment="1" pivotButton="0" quotePrefix="0" xfId="0">
      <alignment horizontal="center" vertical="center" wrapText="1"/>
    </xf>
    <xf numFmtId="0" fontId="6" fillId="0" borderId="1" applyAlignment="1" pivotButton="0" quotePrefix="0" xfId="0">
      <alignment horizontal="left" vertical="center" wrapText="1"/>
    </xf>
    <xf numFmtId="0" fontId="6" fillId="0" borderId="1" applyAlignment="1" pivotButton="0" quotePrefix="0" xfId="0">
      <alignment horizontal="center" vertical="center" wrapText="1"/>
    </xf>
    <xf numFmtId="167" fontId="6" fillId="0" borderId="1" applyAlignment="1" pivotButton="0" quotePrefix="0" xfId="0">
      <alignment horizontal="center" vertical="center" wrapText="1"/>
    </xf>
    <xf numFmtId="0" fontId="7" fillId="0" borderId="0" applyAlignment="1" pivotButton="0" quotePrefix="0" xfId="0">
      <alignment horizontal="left" vertical="center" wrapText="1"/>
    </xf>
    <xf numFmtId="0" fontId="0" fillId="0" borderId="5" applyProtection="1" pivotButton="0" quotePrefix="0" xfId="0">
      <protection locked="0" hidden="0"/>
    </xf>
    <xf numFmtId="0" fontId="8" fillId="0" borderId="0" applyAlignment="1" pivotButton="0" quotePrefix="0" xfId="0">
      <alignment horizontal="left" vertical="center" wrapText="1"/>
    </xf>
    <xf numFmtId="0" fontId="9" fillId="0" borderId="0" applyAlignment="1" pivotButton="0" quotePrefix="0" xfId="0">
      <alignment vertical="top" wrapText="1"/>
    </xf>
    <xf numFmtId="0" fontId="4"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softlare.de/de/zeitarbeitsmanagement-system?utm_source=vorlage&amp;utm_medium=xlsx&amp;utm_campaign=stundenzettel" TargetMode="External" Id="rId1"/></Relationships>
</file>

<file path=xl/worksheets/_rels/sheet2.xml.rels><Relationships xmlns="http://schemas.openxmlformats.org/package/2006/relationships"><Relationship Type="http://schemas.openxmlformats.org/officeDocument/2006/relationships/hyperlink" Target="https://www.softlare.de/de/zeitarbeitsmanagement-system?utm_source=vorlage&amp;utm_medium=xlsx&amp;utm_campaign=stundenzettel" TargetMode="External" Id="rId1"/></Relationships>
</file>

<file path=xl/worksheets/sheet1.xml><?xml version="1.0" encoding="utf-8"?>
<worksheet xmlns="http://schemas.openxmlformats.org/spreadsheetml/2006/main">
  <sheetPr>
    <outlinePr summaryBelow="1" summaryRight="1"/>
    <pageSetUpPr fitToPage="1"/>
  </sheetPr>
  <dimension ref="A1:L47"/>
  <sheetViews>
    <sheetView workbookViewId="0">
      <pane ySplit="8" topLeftCell="A9" activePane="bottomLeft" state="frozen"/>
      <selection pane="bottomLeft" activeCell="A1" sqref="A1"/>
    </sheetView>
  </sheetViews>
  <sheetFormatPr baseColWidth="8" defaultRowHeight="15"/>
  <cols>
    <col width="5" customWidth="1" min="1" max="1"/>
    <col width="11" customWidth="1" min="2" max="2"/>
    <col width="6" customWidth="1" min="3" max="3"/>
    <col width="8" customWidth="1" min="4" max="4"/>
    <col width="8" customWidth="1" min="5" max="5"/>
    <col width="8" customWidth="1" min="6" max="6"/>
    <col width="10" customWidth="1" min="7" max="7"/>
    <col width="9" customWidth="1" min="8" max="8"/>
    <col width="9" customWidth="1" min="9" max="9"/>
    <col width="9" customWidth="1" min="10" max="10"/>
    <col width="11" customWidth="1" min="11" max="11"/>
    <col width="26" customWidth="1" min="12" max="12"/>
  </cols>
  <sheetData>
    <row r="1" ht="26" customHeight="1">
      <c r="A1" s="1" t="inlineStr">
        <is>
          <t>Stundenzettel – Monatsnachweis Zeitarbeit</t>
        </is>
      </c>
      <c r="J1" s="2" t="inlineStr">
        <is>
          <t>Softlare</t>
        </is>
      </c>
    </row>
    <row r="3" ht="15" customHeight="1">
      <c r="A3" s="3" t="inlineStr">
        <is>
          <t>Mitarbeiter (Name, Vorname)</t>
        </is>
      </c>
      <c r="F3" s="3" t="inlineStr">
        <is>
          <t>Personal-Nr.</t>
        </is>
      </c>
      <c r="I3" s="3" t="inlineStr">
        <is>
          <t>Kunde / Einsatzbetrieb</t>
        </is>
      </c>
    </row>
    <row r="4" ht="20" customHeight="1">
      <c r="A4" s="4" t="n"/>
      <c r="B4" s="4" t="n"/>
      <c r="C4" s="4" t="n"/>
      <c r="D4" s="4" t="n"/>
      <c r="E4" s="4" t="n"/>
      <c r="F4" s="4" t="n"/>
      <c r="G4" s="4" t="n"/>
      <c r="H4" s="4" t="n"/>
      <c r="I4" s="4" t="n"/>
      <c r="J4" s="4" t="n"/>
      <c r="K4" s="4" t="n"/>
      <c r="L4" s="4" t="n"/>
    </row>
    <row r="5" ht="15" customHeight="1">
      <c r="A5" s="3" t="inlineStr">
        <is>
          <t>Einsatzort / Abteilung</t>
        </is>
      </c>
      <c r="F5" s="3" t="inlineStr">
        <is>
          <t>Tätigkeit</t>
        </is>
      </c>
      <c r="I5" s="3" t="inlineStr">
        <is>
          <t>Monat (1–12)</t>
        </is>
      </c>
      <c r="J5" s="3" t="inlineStr">
        <is>
          <t>Jahr</t>
        </is>
      </c>
      <c r="K5" s="3" t="inlineStr">
        <is>
          <t>Soll-Std. Monat</t>
        </is>
      </c>
    </row>
    <row r="6" ht="20" customHeight="1">
      <c r="A6" s="4" t="n"/>
      <c r="B6" s="4" t="n"/>
      <c r="C6" s="4" t="n"/>
      <c r="D6" s="4" t="n"/>
      <c r="E6" s="4" t="n"/>
      <c r="F6" s="4" t="n"/>
      <c r="G6" s="4" t="n"/>
      <c r="H6" s="4" t="n"/>
      <c r="I6" s="5" t="n">
        <v>1</v>
      </c>
      <c r="J6" s="5" t="n">
        <v>2026</v>
      </c>
      <c r="K6" s="5" t="n"/>
      <c r="L6" s="6" t="n"/>
    </row>
    <row r="8" ht="30" customHeight="1">
      <c r="A8" s="7" t="inlineStr">
        <is>
          <t>Tag</t>
        </is>
      </c>
      <c r="B8" s="7" t="inlineStr">
        <is>
          <t>Datum</t>
        </is>
      </c>
      <c r="C8" s="7" t="inlineStr">
        <is>
          <t>Wtg.</t>
        </is>
      </c>
      <c r="D8" s="7" t="inlineStr">
        <is>
          <t>Beginn</t>
        </is>
      </c>
      <c r="E8" s="7" t="inlineStr">
        <is>
          <t>Ende</t>
        </is>
      </c>
      <c r="F8" s="7" t="inlineStr">
        <is>
          <t>Pause (Min.)</t>
        </is>
      </c>
      <c r="G8" s="7" t="inlineStr">
        <is>
          <t>Arbeitszeit (Std.)</t>
        </is>
      </c>
      <c r="H8" s="7" t="inlineStr">
        <is>
          <t>davon Nacht</t>
        </is>
      </c>
      <c r="I8" s="7" t="inlineStr">
        <is>
          <t>davon Sonntag</t>
        </is>
      </c>
      <c r="J8" s="7" t="inlineStr">
        <is>
          <t>davon Feiertag</t>
        </is>
      </c>
      <c r="K8" s="7" t="inlineStr">
        <is>
          <t>Abwesenheit</t>
        </is>
      </c>
      <c r="L8" s="7" t="inlineStr">
        <is>
          <t>Bemerkung</t>
        </is>
      </c>
    </row>
    <row r="9" ht="16" customHeight="1">
      <c r="A9" s="8" t="n">
        <v>1</v>
      </c>
      <c r="B9" s="9">
        <f>IF(1&gt;DAY(DATE($J$6,$I$6+1,0)),"",DATE($J$6,$I$6,1))</f>
        <v/>
      </c>
      <c r="C9" s="10">
        <f>IF(B9="","",B9)</f>
        <v/>
      </c>
      <c r="D9" s="11" t="n"/>
      <c r="E9" s="11" t="n"/>
      <c r="F9" s="5" t="n"/>
      <c r="G9" s="12">
        <f>IF(OR(D9="",E9=""),"",ROUND(MOD(E9-D9,1)*24-N(F9)/60,2))</f>
        <v/>
      </c>
      <c r="H9" s="13" t="n"/>
      <c r="I9" s="13" t="n"/>
      <c r="J9" s="13" t="n"/>
      <c r="K9" s="5" t="n"/>
      <c r="L9" s="14" t="n"/>
    </row>
    <row r="10" ht="16" customHeight="1">
      <c r="A10" s="8" t="n">
        <v>2</v>
      </c>
      <c r="B10" s="9">
        <f>IF(2&gt;DAY(DATE($J$6,$I$6+1,0)),"",DATE($J$6,$I$6,2))</f>
        <v/>
      </c>
      <c r="C10" s="10">
        <f>IF(B10="","",B10)</f>
        <v/>
      </c>
      <c r="D10" s="11" t="n"/>
      <c r="E10" s="11" t="n"/>
      <c r="F10" s="5" t="n"/>
      <c r="G10" s="12">
        <f>IF(OR(D10="",E10=""),"",ROUND(MOD(E10-D10,1)*24-N(F10)/60,2))</f>
        <v/>
      </c>
      <c r="H10" s="13" t="n"/>
      <c r="I10" s="13" t="n"/>
      <c r="J10" s="13" t="n"/>
      <c r="K10" s="5" t="n"/>
      <c r="L10" s="14" t="n"/>
    </row>
    <row r="11" ht="16" customHeight="1">
      <c r="A11" s="8" t="n">
        <v>3</v>
      </c>
      <c r="B11" s="9">
        <f>IF(3&gt;DAY(DATE($J$6,$I$6+1,0)),"",DATE($J$6,$I$6,3))</f>
        <v/>
      </c>
      <c r="C11" s="10">
        <f>IF(B11="","",B11)</f>
        <v/>
      </c>
      <c r="D11" s="11" t="n"/>
      <c r="E11" s="11" t="n"/>
      <c r="F11" s="5" t="n"/>
      <c r="G11" s="12">
        <f>IF(OR(D11="",E11=""),"",ROUND(MOD(E11-D11,1)*24-N(F11)/60,2))</f>
        <v/>
      </c>
      <c r="H11" s="13" t="n"/>
      <c r="I11" s="13" t="n"/>
      <c r="J11" s="13" t="n"/>
      <c r="K11" s="5" t="n"/>
      <c r="L11" s="14" t="n"/>
    </row>
    <row r="12" ht="16" customHeight="1">
      <c r="A12" s="8" t="n">
        <v>4</v>
      </c>
      <c r="B12" s="9">
        <f>IF(4&gt;DAY(DATE($J$6,$I$6+1,0)),"",DATE($J$6,$I$6,4))</f>
        <v/>
      </c>
      <c r="C12" s="10">
        <f>IF(B12="","",B12)</f>
        <v/>
      </c>
      <c r="D12" s="11" t="n"/>
      <c r="E12" s="11" t="n"/>
      <c r="F12" s="5" t="n"/>
      <c r="G12" s="12">
        <f>IF(OR(D12="",E12=""),"",ROUND(MOD(E12-D12,1)*24-N(F12)/60,2))</f>
        <v/>
      </c>
      <c r="H12" s="13" t="n"/>
      <c r="I12" s="13" t="n"/>
      <c r="J12" s="13" t="n"/>
      <c r="K12" s="5" t="n"/>
      <c r="L12" s="14" t="n"/>
    </row>
    <row r="13" ht="16" customHeight="1">
      <c r="A13" s="8" t="n">
        <v>5</v>
      </c>
      <c r="B13" s="9">
        <f>IF(5&gt;DAY(DATE($J$6,$I$6+1,0)),"",DATE($J$6,$I$6,5))</f>
        <v/>
      </c>
      <c r="C13" s="10">
        <f>IF(B13="","",B13)</f>
        <v/>
      </c>
      <c r="D13" s="11" t="n"/>
      <c r="E13" s="11" t="n"/>
      <c r="F13" s="5" t="n"/>
      <c r="G13" s="12">
        <f>IF(OR(D13="",E13=""),"",ROUND(MOD(E13-D13,1)*24-N(F13)/60,2))</f>
        <v/>
      </c>
      <c r="H13" s="13" t="n"/>
      <c r="I13" s="13" t="n"/>
      <c r="J13" s="13" t="n"/>
      <c r="K13" s="5" t="n"/>
      <c r="L13" s="14" t="n"/>
    </row>
    <row r="14" ht="16" customHeight="1">
      <c r="A14" s="8" t="n">
        <v>6</v>
      </c>
      <c r="B14" s="9">
        <f>IF(6&gt;DAY(DATE($J$6,$I$6+1,0)),"",DATE($J$6,$I$6,6))</f>
        <v/>
      </c>
      <c r="C14" s="10">
        <f>IF(B14="","",B14)</f>
        <v/>
      </c>
      <c r="D14" s="11" t="n"/>
      <c r="E14" s="11" t="n"/>
      <c r="F14" s="5" t="n"/>
      <c r="G14" s="12">
        <f>IF(OR(D14="",E14=""),"",ROUND(MOD(E14-D14,1)*24-N(F14)/60,2))</f>
        <v/>
      </c>
      <c r="H14" s="13" t="n"/>
      <c r="I14" s="13" t="n"/>
      <c r="J14" s="13" t="n"/>
      <c r="K14" s="5" t="n"/>
      <c r="L14" s="14" t="n"/>
    </row>
    <row r="15" ht="16" customHeight="1">
      <c r="A15" s="8" t="n">
        <v>7</v>
      </c>
      <c r="B15" s="9">
        <f>IF(7&gt;DAY(DATE($J$6,$I$6+1,0)),"",DATE($J$6,$I$6,7))</f>
        <v/>
      </c>
      <c r="C15" s="10">
        <f>IF(B15="","",B15)</f>
        <v/>
      </c>
      <c r="D15" s="11" t="n"/>
      <c r="E15" s="11" t="n"/>
      <c r="F15" s="5" t="n"/>
      <c r="G15" s="12">
        <f>IF(OR(D15="",E15=""),"",ROUND(MOD(E15-D15,1)*24-N(F15)/60,2))</f>
        <v/>
      </c>
      <c r="H15" s="13" t="n"/>
      <c r="I15" s="13" t="n"/>
      <c r="J15" s="13" t="n"/>
      <c r="K15" s="5" t="n"/>
      <c r="L15" s="14" t="n"/>
    </row>
    <row r="16" ht="16" customHeight="1">
      <c r="A16" s="8" t="n">
        <v>8</v>
      </c>
      <c r="B16" s="9">
        <f>IF(8&gt;DAY(DATE($J$6,$I$6+1,0)),"",DATE($J$6,$I$6,8))</f>
        <v/>
      </c>
      <c r="C16" s="10">
        <f>IF(B16="","",B16)</f>
        <v/>
      </c>
      <c r="D16" s="11" t="n"/>
      <c r="E16" s="11" t="n"/>
      <c r="F16" s="5" t="n"/>
      <c r="G16" s="12">
        <f>IF(OR(D16="",E16=""),"",ROUND(MOD(E16-D16,1)*24-N(F16)/60,2))</f>
        <v/>
      </c>
      <c r="H16" s="13" t="n"/>
      <c r="I16" s="13" t="n"/>
      <c r="J16" s="13" t="n"/>
      <c r="K16" s="5" t="n"/>
      <c r="L16" s="14" t="n"/>
    </row>
    <row r="17" ht="16" customHeight="1">
      <c r="A17" s="8" t="n">
        <v>9</v>
      </c>
      <c r="B17" s="9">
        <f>IF(9&gt;DAY(DATE($J$6,$I$6+1,0)),"",DATE($J$6,$I$6,9))</f>
        <v/>
      </c>
      <c r="C17" s="10">
        <f>IF(B17="","",B17)</f>
        <v/>
      </c>
      <c r="D17" s="11" t="n"/>
      <c r="E17" s="11" t="n"/>
      <c r="F17" s="5" t="n"/>
      <c r="G17" s="12">
        <f>IF(OR(D17="",E17=""),"",ROUND(MOD(E17-D17,1)*24-N(F17)/60,2))</f>
        <v/>
      </c>
      <c r="H17" s="13" t="n"/>
      <c r="I17" s="13" t="n"/>
      <c r="J17" s="13" t="n"/>
      <c r="K17" s="5" t="n"/>
      <c r="L17" s="14" t="n"/>
    </row>
    <row r="18" ht="16" customHeight="1">
      <c r="A18" s="8" t="n">
        <v>10</v>
      </c>
      <c r="B18" s="9">
        <f>IF(10&gt;DAY(DATE($J$6,$I$6+1,0)),"",DATE($J$6,$I$6,10))</f>
        <v/>
      </c>
      <c r="C18" s="10">
        <f>IF(B18="","",B18)</f>
        <v/>
      </c>
      <c r="D18" s="11" t="n"/>
      <c r="E18" s="11" t="n"/>
      <c r="F18" s="5" t="n"/>
      <c r="G18" s="12">
        <f>IF(OR(D18="",E18=""),"",ROUND(MOD(E18-D18,1)*24-N(F18)/60,2))</f>
        <v/>
      </c>
      <c r="H18" s="13" t="n"/>
      <c r="I18" s="13" t="n"/>
      <c r="J18" s="13" t="n"/>
      <c r="K18" s="5" t="n"/>
      <c r="L18" s="14" t="n"/>
    </row>
    <row r="19" ht="16" customHeight="1">
      <c r="A19" s="8" t="n">
        <v>11</v>
      </c>
      <c r="B19" s="9">
        <f>IF(11&gt;DAY(DATE($J$6,$I$6+1,0)),"",DATE($J$6,$I$6,11))</f>
        <v/>
      </c>
      <c r="C19" s="10">
        <f>IF(B19="","",B19)</f>
        <v/>
      </c>
      <c r="D19" s="11" t="n"/>
      <c r="E19" s="11" t="n"/>
      <c r="F19" s="5" t="n"/>
      <c r="G19" s="12">
        <f>IF(OR(D19="",E19=""),"",ROUND(MOD(E19-D19,1)*24-N(F19)/60,2))</f>
        <v/>
      </c>
      <c r="H19" s="13" t="n"/>
      <c r="I19" s="13" t="n"/>
      <c r="J19" s="13" t="n"/>
      <c r="K19" s="5" t="n"/>
      <c r="L19" s="14" t="n"/>
    </row>
    <row r="20" ht="16" customHeight="1">
      <c r="A20" s="8" t="n">
        <v>12</v>
      </c>
      <c r="B20" s="9">
        <f>IF(12&gt;DAY(DATE($J$6,$I$6+1,0)),"",DATE($J$6,$I$6,12))</f>
        <v/>
      </c>
      <c r="C20" s="10">
        <f>IF(B20="","",B20)</f>
        <v/>
      </c>
      <c r="D20" s="11" t="n"/>
      <c r="E20" s="11" t="n"/>
      <c r="F20" s="5" t="n"/>
      <c r="G20" s="12">
        <f>IF(OR(D20="",E20=""),"",ROUND(MOD(E20-D20,1)*24-N(F20)/60,2))</f>
        <v/>
      </c>
      <c r="H20" s="13" t="n"/>
      <c r="I20" s="13" t="n"/>
      <c r="J20" s="13" t="n"/>
      <c r="K20" s="5" t="n"/>
      <c r="L20" s="14" t="n"/>
    </row>
    <row r="21" ht="16" customHeight="1">
      <c r="A21" s="8" t="n">
        <v>13</v>
      </c>
      <c r="B21" s="9">
        <f>IF(13&gt;DAY(DATE($J$6,$I$6+1,0)),"",DATE($J$6,$I$6,13))</f>
        <v/>
      </c>
      <c r="C21" s="10">
        <f>IF(B21="","",B21)</f>
        <v/>
      </c>
      <c r="D21" s="11" t="n"/>
      <c r="E21" s="11" t="n"/>
      <c r="F21" s="5" t="n"/>
      <c r="G21" s="12">
        <f>IF(OR(D21="",E21=""),"",ROUND(MOD(E21-D21,1)*24-N(F21)/60,2))</f>
        <v/>
      </c>
      <c r="H21" s="13" t="n"/>
      <c r="I21" s="13" t="n"/>
      <c r="J21" s="13" t="n"/>
      <c r="K21" s="5" t="n"/>
      <c r="L21" s="14" t="n"/>
    </row>
    <row r="22" ht="16" customHeight="1">
      <c r="A22" s="8" t="n">
        <v>14</v>
      </c>
      <c r="B22" s="9">
        <f>IF(14&gt;DAY(DATE($J$6,$I$6+1,0)),"",DATE($J$6,$I$6,14))</f>
        <v/>
      </c>
      <c r="C22" s="10">
        <f>IF(B22="","",B22)</f>
        <v/>
      </c>
      <c r="D22" s="11" t="n"/>
      <c r="E22" s="11" t="n"/>
      <c r="F22" s="5" t="n"/>
      <c r="G22" s="12">
        <f>IF(OR(D22="",E22=""),"",ROUND(MOD(E22-D22,1)*24-N(F22)/60,2))</f>
        <v/>
      </c>
      <c r="H22" s="13" t="n"/>
      <c r="I22" s="13" t="n"/>
      <c r="J22" s="13" t="n"/>
      <c r="K22" s="5" t="n"/>
      <c r="L22" s="14" t="n"/>
    </row>
    <row r="23" ht="16" customHeight="1">
      <c r="A23" s="8" t="n">
        <v>15</v>
      </c>
      <c r="B23" s="9">
        <f>IF(15&gt;DAY(DATE($J$6,$I$6+1,0)),"",DATE($J$6,$I$6,15))</f>
        <v/>
      </c>
      <c r="C23" s="10">
        <f>IF(B23="","",B23)</f>
        <v/>
      </c>
      <c r="D23" s="11" t="n"/>
      <c r="E23" s="11" t="n"/>
      <c r="F23" s="5" t="n"/>
      <c r="G23" s="12">
        <f>IF(OR(D23="",E23=""),"",ROUND(MOD(E23-D23,1)*24-N(F23)/60,2))</f>
        <v/>
      </c>
      <c r="H23" s="13" t="n"/>
      <c r="I23" s="13" t="n"/>
      <c r="J23" s="13" t="n"/>
      <c r="K23" s="5" t="n"/>
      <c r="L23" s="14" t="n"/>
    </row>
    <row r="24" ht="16" customHeight="1">
      <c r="A24" s="8" t="n">
        <v>16</v>
      </c>
      <c r="B24" s="9">
        <f>IF(16&gt;DAY(DATE($J$6,$I$6+1,0)),"",DATE($J$6,$I$6,16))</f>
        <v/>
      </c>
      <c r="C24" s="10">
        <f>IF(B24="","",B24)</f>
        <v/>
      </c>
      <c r="D24" s="11" t="n"/>
      <c r="E24" s="11" t="n"/>
      <c r="F24" s="5" t="n"/>
      <c r="G24" s="12">
        <f>IF(OR(D24="",E24=""),"",ROUND(MOD(E24-D24,1)*24-N(F24)/60,2))</f>
        <v/>
      </c>
      <c r="H24" s="13" t="n"/>
      <c r="I24" s="13" t="n"/>
      <c r="J24" s="13" t="n"/>
      <c r="K24" s="5" t="n"/>
      <c r="L24" s="14" t="n"/>
    </row>
    <row r="25" ht="16" customHeight="1">
      <c r="A25" s="8" t="n">
        <v>17</v>
      </c>
      <c r="B25" s="9">
        <f>IF(17&gt;DAY(DATE($J$6,$I$6+1,0)),"",DATE($J$6,$I$6,17))</f>
        <v/>
      </c>
      <c r="C25" s="10">
        <f>IF(B25="","",B25)</f>
        <v/>
      </c>
      <c r="D25" s="11" t="n"/>
      <c r="E25" s="11" t="n"/>
      <c r="F25" s="5" t="n"/>
      <c r="G25" s="12">
        <f>IF(OR(D25="",E25=""),"",ROUND(MOD(E25-D25,1)*24-N(F25)/60,2))</f>
        <v/>
      </c>
      <c r="H25" s="13" t="n"/>
      <c r="I25" s="13" t="n"/>
      <c r="J25" s="13" t="n"/>
      <c r="K25" s="5" t="n"/>
      <c r="L25" s="14" t="n"/>
    </row>
    <row r="26" ht="16" customHeight="1">
      <c r="A26" s="8" t="n">
        <v>18</v>
      </c>
      <c r="B26" s="9">
        <f>IF(18&gt;DAY(DATE($J$6,$I$6+1,0)),"",DATE($J$6,$I$6,18))</f>
        <v/>
      </c>
      <c r="C26" s="10">
        <f>IF(B26="","",B26)</f>
        <v/>
      </c>
      <c r="D26" s="11" t="n"/>
      <c r="E26" s="11" t="n"/>
      <c r="F26" s="5" t="n"/>
      <c r="G26" s="12">
        <f>IF(OR(D26="",E26=""),"",ROUND(MOD(E26-D26,1)*24-N(F26)/60,2))</f>
        <v/>
      </c>
      <c r="H26" s="13" t="n"/>
      <c r="I26" s="13" t="n"/>
      <c r="J26" s="13" t="n"/>
      <c r="K26" s="5" t="n"/>
      <c r="L26" s="14" t="n"/>
    </row>
    <row r="27" ht="16" customHeight="1">
      <c r="A27" s="8" t="n">
        <v>19</v>
      </c>
      <c r="B27" s="9">
        <f>IF(19&gt;DAY(DATE($J$6,$I$6+1,0)),"",DATE($J$6,$I$6,19))</f>
        <v/>
      </c>
      <c r="C27" s="10">
        <f>IF(B27="","",B27)</f>
        <v/>
      </c>
      <c r="D27" s="11" t="n"/>
      <c r="E27" s="11" t="n"/>
      <c r="F27" s="5" t="n"/>
      <c r="G27" s="12">
        <f>IF(OR(D27="",E27=""),"",ROUND(MOD(E27-D27,1)*24-N(F27)/60,2))</f>
        <v/>
      </c>
      <c r="H27" s="13" t="n"/>
      <c r="I27" s="13" t="n"/>
      <c r="J27" s="13" t="n"/>
      <c r="K27" s="5" t="n"/>
      <c r="L27" s="14" t="n"/>
    </row>
    <row r="28" ht="16" customHeight="1">
      <c r="A28" s="8" t="n">
        <v>20</v>
      </c>
      <c r="B28" s="9">
        <f>IF(20&gt;DAY(DATE($J$6,$I$6+1,0)),"",DATE($J$6,$I$6,20))</f>
        <v/>
      </c>
      <c r="C28" s="10">
        <f>IF(B28="","",B28)</f>
        <v/>
      </c>
      <c r="D28" s="11" t="n"/>
      <c r="E28" s="11" t="n"/>
      <c r="F28" s="5" t="n"/>
      <c r="G28" s="12">
        <f>IF(OR(D28="",E28=""),"",ROUND(MOD(E28-D28,1)*24-N(F28)/60,2))</f>
        <v/>
      </c>
      <c r="H28" s="13" t="n"/>
      <c r="I28" s="13" t="n"/>
      <c r="J28" s="13" t="n"/>
      <c r="K28" s="5" t="n"/>
      <c r="L28" s="14" t="n"/>
    </row>
    <row r="29" ht="16" customHeight="1">
      <c r="A29" s="8" t="n">
        <v>21</v>
      </c>
      <c r="B29" s="9">
        <f>IF(21&gt;DAY(DATE($J$6,$I$6+1,0)),"",DATE($J$6,$I$6,21))</f>
        <v/>
      </c>
      <c r="C29" s="10">
        <f>IF(B29="","",B29)</f>
        <v/>
      </c>
      <c r="D29" s="11" t="n"/>
      <c r="E29" s="11" t="n"/>
      <c r="F29" s="5" t="n"/>
      <c r="G29" s="12">
        <f>IF(OR(D29="",E29=""),"",ROUND(MOD(E29-D29,1)*24-N(F29)/60,2))</f>
        <v/>
      </c>
      <c r="H29" s="13" t="n"/>
      <c r="I29" s="13" t="n"/>
      <c r="J29" s="13" t="n"/>
      <c r="K29" s="5" t="n"/>
      <c r="L29" s="14" t="n"/>
    </row>
    <row r="30" ht="16" customHeight="1">
      <c r="A30" s="8" t="n">
        <v>22</v>
      </c>
      <c r="B30" s="9">
        <f>IF(22&gt;DAY(DATE($J$6,$I$6+1,0)),"",DATE($J$6,$I$6,22))</f>
        <v/>
      </c>
      <c r="C30" s="10">
        <f>IF(B30="","",B30)</f>
        <v/>
      </c>
      <c r="D30" s="11" t="n"/>
      <c r="E30" s="11" t="n"/>
      <c r="F30" s="5" t="n"/>
      <c r="G30" s="12">
        <f>IF(OR(D30="",E30=""),"",ROUND(MOD(E30-D30,1)*24-N(F30)/60,2))</f>
        <v/>
      </c>
      <c r="H30" s="13" t="n"/>
      <c r="I30" s="13" t="n"/>
      <c r="J30" s="13" t="n"/>
      <c r="K30" s="5" t="n"/>
      <c r="L30" s="14" t="n"/>
    </row>
    <row r="31" ht="16" customHeight="1">
      <c r="A31" s="8" t="n">
        <v>23</v>
      </c>
      <c r="B31" s="9">
        <f>IF(23&gt;DAY(DATE($J$6,$I$6+1,0)),"",DATE($J$6,$I$6,23))</f>
        <v/>
      </c>
      <c r="C31" s="10">
        <f>IF(B31="","",B31)</f>
        <v/>
      </c>
      <c r="D31" s="11" t="n"/>
      <c r="E31" s="11" t="n"/>
      <c r="F31" s="5" t="n"/>
      <c r="G31" s="12">
        <f>IF(OR(D31="",E31=""),"",ROUND(MOD(E31-D31,1)*24-N(F31)/60,2))</f>
        <v/>
      </c>
      <c r="H31" s="13" t="n"/>
      <c r="I31" s="13" t="n"/>
      <c r="J31" s="13" t="n"/>
      <c r="K31" s="5" t="n"/>
      <c r="L31" s="14" t="n"/>
    </row>
    <row r="32" ht="16" customHeight="1">
      <c r="A32" s="8" t="n">
        <v>24</v>
      </c>
      <c r="B32" s="9">
        <f>IF(24&gt;DAY(DATE($J$6,$I$6+1,0)),"",DATE($J$6,$I$6,24))</f>
        <v/>
      </c>
      <c r="C32" s="10">
        <f>IF(B32="","",B32)</f>
        <v/>
      </c>
      <c r="D32" s="11" t="n"/>
      <c r="E32" s="11" t="n"/>
      <c r="F32" s="5" t="n"/>
      <c r="G32" s="12">
        <f>IF(OR(D32="",E32=""),"",ROUND(MOD(E32-D32,1)*24-N(F32)/60,2))</f>
        <v/>
      </c>
      <c r="H32" s="13" t="n"/>
      <c r="I32" s="13" t="n"/>
      <c r="J32" s="13" t="n"/>
      <c r="K32" s="5" t="n"/>
      <c r="L32" s="14" t="n"/>
    </row>
    <row r="33" ht="16" customHeight="1">
      <c r="A33" s="8" t="n">
        <v>25</v>
      </c>
      <c r="B33" s="9">
        <f>IF(25&gt;DAY(DATE($J$6,$I$6+1,0)),"",DATE($J$6,$I$6,25))</f>
        <v/>
      </c>
      <c r="C33" s="10">
        <f>IF(B33="","",B33)</f>
        <v/>
      </c>
      <c r="D33" s="11" t="n"/>
      <c r="E33" s="11" t="n"/>
      <c r="F33" s="5" t="n"/>
      <c r="G33" s="12">
        <f>IF(OR(D33="",E33=""),"",ROUND(MOD(E33-D33,1)*24-N(F33)/60,2))</f>
        <v/>
      </c>
      <c r="H33" s="13" t="n"/>
      <c r="I33" s="13" t="n"/>
      <c r="J33" s="13" t="n"/>
      <c r="K33" s="5" t="n"/>
      <c r="L33" s="14" t="n"/>
    </row>
    <row r="34" ht="16" customHeight="1">
      <c r="A34" s="8" t="n">
        <v>26</v>
      </c>
      <c r="B34" s="9">
        <f>IF(26&gt;DAY(DATE($J$6,$I$6+1,0)),"",DATE($J$6,$I$6,26))</f>
        <v/>
      </c>
      <c r="C34" s="10">
        <f>IF(B34="","",B34)</f>
        <v/>
      </c>
      <c r="D34" s="11" t="n"/>
      <c r="E34" s="11" t="n"/>
      <c r="F34" s="5" t="n"/>
      <c r="G34" s="12">
        <f>IF(OR(D34="",E34=""),"",ROUND(MOD(E34-D34,1)*24-N(F34)/60,2))</f>
        <v/>
      </c>
      <c r="H34" s="13" t="n"/>
      <c r="I34" s="13" t="n"/>
      <c r="J34" s="13" t="n"/>
      <c r="K34" s="5" t="n"/>
      <c r="L34" s="14" t="n"/>
    </row>
    <row r="35" ht="16" customHeight="1">
      <c r="A35" s="8" t="n">
        <v>27</v>
      </c>
      <c r="B35" s="9">
        <f>IF(27&gt;DAY(DATE($J$6,$I$6+1,0)),"",DATE($J$6,$I$6,27))</f>
        <v/>
      </c>
      <c r="C35" s="10">
        <f>IF(B35="","",B35)</f>
        <v/>
      </c>
      <c r="D35" s="11" t="n"/>
      <c r="E35" s="11" t="n"/>
      <c r="F35" s="5" t="n"/>
      <c r="G35" s="12">
        <f>IF(OR(D35="",E35=""),"",ROUND(MOD(E35-D35,1)*24-N(F35)/60,2))</f>
        <v/>
      </c>
      <c r="H35" s="13" t="n"/>
      <c r="I35" s="13" t="n"/>
      <c r="J35" s="13" t="n"/>
      <c r="K35" s="5" t="n"/>
      <c r="L35" s="14" t="n"/>
    </row>
    <row r="36" ht="16" customHeight="1">
      <c r="A36" s="8" t="n">
        <v>28</v>
      </c>
      <c r="B36" s="9">
        <f>IF(28&gt;DAY(DATE($J$6,$I$6+1,0)),"",DATE($J$6,$I$6,28))</f>
        <v/>
      </c>
      <c r="C36" s="10">
        <f>IF(B36="","",B36)</f>
        <v/>
      </c>
      <c r="D36" s="11" t="n"/>
      <c r="E36" s="11" t="n"/>
      <c r="F36" s="5" t="n"/>
      <c r="G36" s="12">
        <f>IF(OR(D36="",E36=""),"",ROUND(MOD(E36-D36,1)*24-N(F36)/60,2))</f>
        <v/>
      </c>
      <c r="H36" s="13" t="n"/>
      <c r="I36" s="13" t="n"/>
      <c r="J36" s="13" t="n"/>
      <c r="K36" s="5" t="n"/>
      <c r="L36" s="14" t="n"/>
    </row>
    <row r="37" ht="16" customHeight="1">
      <c r="A37" s="8" t="n">
        <v>29</v>
      </c>
      <c r="B37" s="9">
        <f>IF(29&gt;DAY(DATE($J$6,$I$6+1,0)),"",DATE($J$6,$I$6,29))</f>
        <v/>
      </c>
      <c r="C37" s="10">
        <f>IF(B37="","",B37)</f>
        <v/>
      </c>
      <c r="D37" s="11" t="n"/>
      <c r="E37" s="11" t="n"/>
      <c r="F37" s="5" t="n"/>
      <c r="G37" s="12">
        <f>IF(OR(D37="",E37=""),"",ROUND(MOD(E37-D37,1)*24-N(F37)/60,2))</f>
        <v/>
      </c>
      <c r="H37" s="13" t="n"/>
      <c r="I37" s="13" t="n"/>
      <c r="J37" s="13" t="n"/>
      <c r="K37" s="5" t="n"/>
      <c r="L37" s="14" t="n"/>
    </row>
    <row r="38" ht="16" customHeight="1">
      <c r="A38" s="8" t="n">
        <v>30</v>
      </c>
      <c r="B38" s="9">
        <f>IF(30&gt;DAY(DATE($J$6,$I$6+1,0)),"",DATE($J$6,$I$6,30))</f>
        <v/>
      </c>
      <c r="C38" s="10">
        <f>IF(B38="","",B38)</f>
        <v/>
      </c>
      <c r="D38" s="11" t="n"/>
      <c r="E38" s="11" t="n"/>
      <c r="F38" s="5" t="n"/>
      <c r="G38" s="12">
        <f>IF(OR(D38="",E38=""),"",ROUND(MOD(E38-D38,1)*24-N(F38)/60,2))</f>
        <v/>
      </c>
      <c r="H38" s="13" t="n"/>
      <c r="I38" s="13" t="n"/>
      <c r="J38" s="13" t="n"/>
      <c r="K38" s="5" t="n"/>
      <c r="L38" s="14" t="n"/>
    </row>
    <row r="39" ht="16" customHeight="1">
      <c r="A39" s="8" t="n">
        <v>31</v>
      </c>
      <c r="B39" s="9">
        <f>IF(31&gt;DAY(DATE($J$6,$I$6+1,0)),"",DATE($J$6,$I$6,31))</f>
        <v/>
      </c>
      <c r="C39" s="10">
        <f>IF(B39="","",B39)</f>
        <v/>
      </c>
      <c r="D39" s="11" t="n"/>
      <c r="E39" s="11" t="n"/>
      <c r="F39" s="5" t="n"/>
      <c r="G39" s="12">
        <f>IF(OR(D39="",E39=""),"",ROUND(MOD(E39-D39,1)*24-N(F39)/60,2))</f>
        <v/>
      </c>
      <c r="H39" s="13" t="n"/>
      <c r="I39" s="13" t="n"/>
      <c r="J39" s="13" t="n"/>
      <c r="K39" s="5" t="n"/>
      <c r="L39" s="14" t="n"/>
    </row>
    <row r="40" ht="18" customHeight="1">
      <c r="A40" s="15" t="inlineStr">
        <is>
          <t>Summe</t>
        </is>
      </c>
      <c r="B40" s="15" t="n"/>
      <c r="C40" s="15" t="n"/>
      <c r="D40" s="15" t="n"/>
      <c r="E40" s="15" t="n"/>
      <c r="F40" s="15" t="n"/>
      <c r="G40" s="16">
        <f>SUM(G9:G39)</f>
        <v/>
      </c>
      <c r="H40" s="16">
        <f>SUM(H9:H39)</f>
        <v/>
      </c>
      <c r="I40" s="16">
        <f>SUM(I9:I39)</f>
        <v/>
      </c>
      <c r="J40" s="16">
        <f>SUM(J9:J39)</f>
        <v/>
      </c>
      <c r="K40" s="15">
        <f>COUNTIF(K9:K39,"U")&amp;" U · "&amp;COUNTIF(K9:K39,"K")&amp;" K"</f>
        <v/>
      </c>
      <c r="L40" s="15" t="n"/>
    </row>
    <row r="41" ht="18" customHeight="1">
      <c r="A41" s="17" t="inlineStr">
        <is>
          <t>Differenz zum Soll (+ Mehrarbeit / – Minderarbeit)</t>
        </is>
      </c>
      <c r="B41" s="18" t="n"/>
      <c r="C41" s="18" t="n"/>
      <c r="D41" s="18" t="n"/>
      <c r="E41" s="18" t="n"/>
      <c r="F41" s="18" t="n"/>
      <c r="G41" s="19">
        <f>IF(N($K$6)=0,"",G40-$K$6)</f>
        <v/>
      </c>
    </row>
    <row r="42" ht="24" customHeight="1">
      <c r="A42" s="20" t="inlineStr">
        <is>
          <t>Abwesenheit: U = Urlaub · K = Krank · F = Feiertag · UU = unbezahlter Urlaub · ZA = Zeitausgleich · KUG = Kurzarbeit.  Pausen nach § 4 ArbZG: über 6 Std. mind. 30 Min., über 9 Std. mind. 45 Min.</t>
        </is>
      </c>
    </row>
    <row r="44" ht="34" customHeight="1">
      <c r="A44" s="21" t="n"/>
      <c r="B44" s="21" t="n"/>
      <c r="C44" s="21" t="n"/>
      <c r="D44" s="21" t="n"/>
      <c r="E44" s="21" t="n"/>
      <c r="F44" s="21" t="n"/>
      <c r="G44" s="21" t="n"/>
      <c r="H44" s="21" t="n"/>
      <c r="I44" s="21" t="n"/>
      <c r="J44" s="21" t="n"/>
      <c r="K44" s="21" t="n"/>
      <c r="L44" s="21" t="n"/>
    </row>
    <row r="45">
      <c r="A45" s="3" t="inlineStr">
        <is>
          <t>Datum, Unterschrift Mitarbeiter</t>
        </is>
      </c>
      <c r="G45" s="3" t="inlineStr">
        <is>
          <t>Datum, Unterschrift / Stempel Kunde (Einsatzbetrieb)</t>
        </is>
      </c>
    </row>
    <row r="47" ht="24" customHeight="1">
      <c r="A47" s="22" t="inlineStr">
        <is>
          <t>Kostenlose Vorlage der Softlare GmbH, Worms. Stundenzettel digital: Zeitarbeitssoftware SBM – Stempeln per App oder Terminal, Zuschläge automatisch, Rechnung und DATEV-Übergabe aus denselben Daten.  www.softlare.de/de/zeitarbeitsmanagement-system</t>
        </is>
      </c>
    </row>
  </sheetData>
  <sheetProtection selectLockedCells="0" selectUnlockedCells="0" sheet="1" objects="0" insertRows="1" insertHyperlinks="1" autoFilter="1" scenarios="0" formatColumns="0" deleteColumns="1" insertColumns="1" pivotTables="1" deleteRows="1" formatCells="0" formatRows="0" sort="1"/>
  <mergeCells count="22">
    <mergeCell ref="A41:F41"/>
    <mergeCell ref="F5:H5"/>
    <mergeCell ref="I4:L4"/>
    <mergeCell ref="K5:L5"/>
    <mergeCell ref="A6:E6"/>
    <mergeCell ref="A42:L42"/>
    <mergeCell ref="A47:L47"/>
    <mergeCell ref="G45:L45"/>
    <mergeCell ref="A3:E3"/>
    <mergeCell ref="A44:F44"/>
    <mergeCell ref="G44:L44"/>
    <mergeCell ref="F4:H4"/>
    <mergeCell ref="A5:E5"/>
    <mergeCell ref="A40:F40"/>
    <mergeCell ref="J1:L1"/>
    <mergeCell ref="A4:E4"/>
    <mergeCell ref="F6:H6"/>
    <mergeCell ref="I3:L3"/>
    <mergeCell ref="A45:F45"/>
    <mergeCell ref="A1:I1"/>
    <mergeCell ref="K6:L6"/>
    <mergeCell ref="F3:H3"/>
  </mergeCells>
  <dataValidations count="6">
    <dataValidation sqref="I6" showDropDown="0" showInputMessage="0" showErrorMessage="1" allowBlank="0" errorTitle="Monat" error="Bitte eine Zahl von 1 bis 12 eingeben." type="whole" operator="between">
      <formula1>1</formula1>
      <formula2>12</formula2>
    </dataValidation>
    <dataValidation sqref="J6" showDropDown="0" showInputMessage="0" showErrorMessage="1" allowBlank="0" type="whole" operator="between">
      <formula1>2020</formula1>
      <formula2>2100</formula2>
    </dataValidation>
    <dataValidation sqref="K9 K10 K11 K12 K13 K14 K15 K16 K17 K18 K19 K20 K21 K22 K23 K24 K25 K26 K27 K28 K29 K30 K31 K32 K33 K34 K35 K36 K37 K38 K39" showDropDown="0" showInputMessage="0" showErrorMessage="1" allowBlank="1" errorTitle="Abwesenheit" error="U = Urlaub, K = Krank, F = Feiertag, UU = unbezahlter Urlaub, ZA = Zeitausgleich, KUG = Kurzarbeit" type="list">
      <formula1>"U,K,F,UU,ZA,KUG"</formula1>
    </dataValidation>
    <dataValidation sqref="D9:E9 D10:E10 D11:E11 D12:E12 D13:E13 D14:E14 D15:E15 D16:E16 D17:E17 D18:E18 D19:E19 D20:E20 D21:E21 D22:E22 D23:E23 D24:E24 D25:E25 D26:E26 D27:E27 D28:E28 D29:E29 D30:E30 D31:E31 D32:E32 D33:E33 D34:E34 D35:E35 D36:E36 D37:E37 D38:E38 D39:E39" showDropDown="0" showInputMessage="0" showErrorMessage="1" allowBlank="1" errorTitle="Uhrzeit" error="Bitte Uhrzeit als hh:mm eingeben, z. B. 07:00." type="time" operator="between">
      <formula1>0</formula1>
      <formula2>0.999999</formula2>
    </dataValidation>
    <dataValidation sqref="H9:J9 H10:J10 H11:J11 H12:J12 H13:J13 H14:J14 H15:J15 H16:J16 H17:J17 H18:J18 H19:J19 H20:J20 H21:J21 H22:J22 H23:J23 H24:J24 H25:J25 H26:J26 H27:J27 H28:J28 H29:J29 H30:J30 H31:J31 H32:J32 H33:J33 H34:J34 H35:J35 H36:J36 H37:J37 H38:J38 H39:J39" showDropDown="0" showInputMessage="0" showErrorMessage="1" allowBlank="1" type="decimal" operator="between">
      <formula1>0</formula1>
      <formula2>24</formula2>
    </dataValidation>
    <dataValidation sqref="F9 F10 F11 F12 F13 F14 F15 F16 F17 F18 F19 F20 F21 F22 F23 F24 F25 F26 F27 F28 F29 F30 F31 F32 F33 F34 F35 F36 F37 F38 F39" showDropDown="0" showInputMessage="0" showErrorMessage="1" allowBlank="1" type="whole" operator="between">
      <formula1>0</formula1>
      <formula2>600</formula2>
    </dataValidation>
  </dataValidations>
  <hyperlinks>
    <hyperlink xmlns:r="http://schemas.openxmlformats.org/officeDocument/2006/relationships" ref="A47" r:id="rId1"/>
  </hyperlinks>
  <pageMargins left="0.4" right="0.4"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23" t="inlineStr">
        <is>
          <t>So nutzen Sie die Vorlage</t>
        </is>
      </c>
    </row>
    <row r="2">
      <c r="A2" s="24" t="inlineStr">
        <is>
          <t>1. Oben Mitarbeiter, Personal-Nr., Kunde, Einsatzort, Monat und Jahr eintragen – Datum und Wochentag füllen sich selbst.</t>
        </is>
      </c>
    </row>
    <row r="3">
      <c r="A3" s="24" t="inlineStr">
        <is>
          <t>2. Täglich Beginn und Ende (hh:mm) sowie die Pause in Minuten eintragen. Die Arbeitszeit wird automatisch berechnet, auch bei Nachtschichten über Mitternacht.</t>
        </is>
      </c>
    </row>
    <row r="4">
      <c r="A4" s="24" t="inlineStr">
        <is>
          <t>3. Nacht-, Sonntags- und Feiertagsstunden zusätzlich in den Spalten „davon …“ eintragen – sie sind die Grundlage für Zuschläge im Lohn und in der Kundenrechnung.</t>
        </is>
      </c>
    </row>
    <row r="5">
      <c r="A5" s="24" t="inlineStr">
        <is>
          <t>4. Abwesenheiten mit Kürzel erfassen (U, K, F, UU, ZA, KUG).</t>
        </is>
      </c>
    </row>
    <row r="6">
      <c r="A6" s="24" t="inlineStr">
        <is>
          <t>5. Am Monatsende vom Mitarbeiter und vom Ansprechpartner im Kundenbetrieb unterschreiben lassen und fristgerecht an die Disposition geben.</t>
        </is>
      </c>
    </row>
    <row r="7">
      <c r="A7" s="24" t="inlineStr"/>
    </row>
    <row r="8">
      <c r="A8" s="23" t="inlineStr">
        <is>
          <t>Wichtig</t>
        </is>
      </c>
    </row>
    <row r="9">
      <c r="A9" s="24" t="inlineStr">
        <is>
          <t>Arbeitgeber müssen die Arbeitszeit erfassen (BAG, Beschluss vom 13.09.2022 – 1 ABR 22/21). Bei Minijobs und in Branchen nach § 2a SchwarzArbG sind Beginn, Ende und Dauer spätestens bis zum Ablauf des siebten Kalendertages aufzuzeichnen (§ 17 MiLoG).</t>
        </is>
      </c>
    </row>
    <row r="10">
      <c r="A10" s="24" t="inlineStr">
        <is>
          <t>Aufzeichnungen mindestens zwei Jahre aufbewahren (§ 16 Abs. 2 ArbZG, § 17 MiLoG). Keine Rechtsberatung – Stand: Oktober 2026.</t>
        </is>
      </c>
    </row>
    <row r="11">
      <c r="A11" s="24" t="inlineStr">
        <is>
          <t>Die Formelzellen sind geschützt (ohne Passwort). Bei Bedarf: Überprüfen → Blattschutz aufheben.</t>
        </is>
      </c>
    </row>
    <row r="12">
      <c r="A12" s="24" t="inlineStr"/>
    </row>
    <row r="13">
      <c r="A13" s="23" t="inlineStr">
        <is>
          <t>Stundenzettel ohne Papier und Abtippen</t>
        </is>
      </c>
    </row>
    <row r="14">
      <c r="A14" s="24" t="inlineStr">
        <is>
          <t>Mit der Zeitarbeitssoftware SBM stempeln Ihre Mitarbeiter per App oder Zeiterfassungsterminal. Die Zeiten landen nach Freigabe direkt im Stundenzettel, Nacht-, Sonn- und Feiertagsstunden werden automatisch aufgeteilt, und Kundenrechnung sowie Lohndaten für DATEV entstehen aus denselben Daten.</t>
        </is>
      </c>
    </row>
    <row r="15">
      <c r="A15" s="25" t="inlineStr">
        <is>
          <t>Kostenlose Präsentation: www.softlare.de/de/zeitarbeitsmanagement-system</t>
        </is>
      </c>
    </row>
  </sheetData>
  <hyperlinks>
    <hyperlink xmlns:r="http://schemas.openxmlformats.org/officeDocument/2006/relationships" ref="A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Softlare GmbH</dc:creator>
  <dc:title xmlns:dc="http://purl.org/dc/elements/1.1/">Stundenzettel – Monatsnachweis Zeitarbeit</dc:title>
  <dc:subject xmlns:dc="http://purl.org/dc/elements/1.1/">Kostenlose Stundenzettel-Vorlage</dc:subject>
  <dcterms:created xmlns:dcterms="http://purl.org/dc/terms/" xmlns:xsi="http://www.w3.org/2001/XMLSchema-instance" xsi:type="dcterms:W3CDTF">2026-10-23T15:50:31Z</dcterms:created>
  <dcterms:modified xmlns:dcterms="http://purl.org/dc/terms/" xmlns:xsi="http://www.w3.org/2001/XMLSchema-instance" xsi:type="dcterms:W3CDTF">2026-10-23T15:50:31Z</dcterms:modified>
  <cp:keywords>Stundenzettel, Vorlage, Zeitarbeit, Arbeitszeitnachweis</cp:keywords>
</cp:coreProperties>
</file>